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70" windowHeight="4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<sst xmlns="http://schemas.openxmlformats.org/spreadsheetml/2006/main" count="22" uniqueCount="19">
  <si>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x</t>
  </si>
  <si>
    <t>n</t>
  </si>
  <si>
    <t>x_bar</t>
  </si>
  <si>
    <t>m</t>
  </si>
  <si>
    <t>s</t>
  </si>
  <si>
    <t>s2</t>
  </si>
  <si>
    <t>a</t>
  </si>
  <si>
    <t>a/2</t>
  </si>
  <si>
    <t>Za/2</t>
  </si>
  <si>
    <t>LCL</t>
  </si>
  <si>
    <t>UCL</t>
  </si>
  <si>
    <t>1-a</t>
  </si>
  <si>
    <t>livello di confidenza</t>
  </si>
  <si>
    <r>
      <t>t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/2,n-1</t>
    </r>
  </si>
  <si>
    <t>F(Z)</t>
  </si>
  <si>
    <t>F(T)</t>
  </si>
  <si>
    <t>F(X)</t>
  </si>
  <si>
    <t>f(z)</t>
  </si>
  <si>
    <t>f(x)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</si>
</sst>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Funzioni di probabilità cumulative</a:t>
            </a:r>
          </a:p>
        </c:rich>
      </c:tx>
      <c:layout>
        <c:manualLayout>
          <c:xMode val="factor"/>
          <c:yMode val="factor"/>
          <c:x val="-0.398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"/>
          <c:w val="0.805"/>
          <c:h val="0.961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Foglio1!$K$8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Foglio1!$J$9:$J$59</c:f>
              <c:numCache/>
            </c:numRef>
          </c:xVal>
          <c:yVal>
            <c:numRef>
              <c:f>Foglio1!$K$9:$K$59</c:f>
              <c:numCache/>
            </c:numRef>
          </c:yVal>
          <c:smooth val="1"/>
        </c:ser>
        <c:ser>
          <c:idx val="1"/>
          <c:order val="1"/>
          <c:tx>
            <c:strRef>
              <c:f>Foglio1!$L$8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Foglio1!$J$9:$J$59</c:f>
              <c:numCache/>
            </c:numRef>
          </c:xVal>
          <c:yVal>
            <c:numRef>
              <c:f>Foglio1!$L$9:$L$59</c:f>
              <c:numCache/>
            </c:numRef>
          </c:yVal>
          <c:smooth val="1"/>
        </c:ser>
        <c:ser>
          <c:idx val="2"/>
          <c:order val="2"/>
          <c:tx>
            <c:strRef>
              <c:f>Foglio1!$M$8</c:f>
              <c:strCache>
                <c:ptCount val="1"/>
                <c:pt idx="0">
                  <c:v>F(T)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Foglio1!$J$9:$J$59</c:f>
              <c:numCache/>
            </c:numRef>
          </c:xVal>
          <c:yVal>
            <c:numRef>
              <c:f>Foglio1!$M$9:$M$59</c:f>
              <c:numCache/>
            </c:numRef>
          </c:yVal>
          <c:smooth val="1"/>
        </c:ser>
        <c:axId val="64127230"/>
        <c:axId val="40274159"/>
      </c:scatterChart>
      <c:val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crossBetween val="midCat"/>
        <c:dispUnits/>
      </c:valAx>
      <c:valAx>
        <c:axId val="4027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Foglio1!$N$8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Foglio1!$J$9:$J$59</c:f>
              <c:numCache/>
            </c:numRef>
          </c:xVal>
          <c:yVal>
            <c:numRef>
              <c:f>Foglio1!$N$9:$N$59</c:f>
              <c:numCache/>
            </c:numRef>
          </c:yVal>
          <c:smooth val="1"/>
        </c:ser>
        <c:ser>
          <c:idx val="1"/>
          <c:order val="1"/>
          <c:tx>
            <c:strRef>
              <c:f>Foglio1!$O$8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Foglio1!$J$9:$J$59</c:f>
              <c:numCache/>
            </c:numRef>
          </c:xVal>
          <c:yVal>
            <c:numRef>
              <c:f>Foglio1!$O$9:$O$59</c:f>
              <c:numCache/>
            </c:numRef>
          </c:yVal>
          <c:smooth val="1"/>
        </c:ser>
        <c:axId val="26923112"/>
        <c:axId val="40981417"/>
      </c:scatterChart>
      <c:val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crossBetween val="midCat"/>
        <c:dispUnits/>
      </c:valAx>
      <c:valAx>
        <c:axId val="4098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</xdr:row>
      <xdr:rowOff>38100</xdr:rowOff>
    </xdr:from>
    <xdr:to>
      <xdr:col>21</xdr:col>
      <xdr:colOff>295275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9829800" y="200025"/>
        <a:ext cx="3867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46</xdr:row>
      <xdr:rowOff>76200</xdr:rowOff>
    </xdr:from>
    <xdr:to>
      <xdr:col>16</xdr:col>
      <xdr:colOff>400050</xdr:colOff>
      <xdr:row>61</xdr:row>
      <xdr:rowOff>66675</xdr:rowOff>
    </xdr:to>
    <xdr:graphicFrame>
      <xdr:nvGraphicFramePr>
        <xdr:cNvPr id="2" name="Chart 3"/>
        <xdr:cNvGraphicFramePr/>
      </xdr:nvGraphicFramePr>
      <xdr:xfrm>
        <a:off x="6877050" y="7524750"/>
        <a:ext cx="38766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59"/>
  <sheetViews>
    <sheetView tabSelected="1" zoomScale="120" zoomScaleNormal="120" workbookViewId="0" topLeftCell="I1">
      <selection activeCell="R53" sqref="R53"/>
    </sheetView>
  </sheetViews>
  <sheetFormatPr defaultColWidth="9.140625" defaultRowHeight="12.75"/>
  <cols>
    <col min="4" max="5" width="9.28125" style="0" bestFit="1" customWidth="1"/>
    <col min="6" max="6" width="5.8515625" style="0" bestFit="1" customWidth="1"/>
    <col min="7" max="7" width="17.140625" style="0" bestFit="1" customWidth="1"/>
    <col min="8" max="8" width="5.140625" style="0" bestFit="1" customWidth="1"/>
    <col min="11" max="11" width="13.140625" style="0" bestFit="1" customWidth="1"/>
    <col min="14" max="14" width="13.140625" style="0" bestFit="1" customWidth="1"/>
  </cols>
  <sheetData>
    <row r="1" spans="5:6" ht="12.75">
      <c r="E1" s="2" t="s">
        <v>1</v>
      </c>
      <c r="F1" s="1">
        <v>25</v>
      </c>
    </row>
    <row r="2" spans="5:6" ht="12.75">
      <c r="E2" s="2" t="s">
        <v>2</v>
      </c>
      <c r="F2" s="4">
        <f>+AVERAGE(D5:D29)</f>
        <v>12.492375559384527</v>
      </c>
    </row>
    <row r="3" spans="5:6" ht="12.75">
      <c r="E3" s="5" t="s">
        <v>3</v>
      </c>
      <c r="F3" s="1">
        <v>13</v>
      </c>
    </row>
    <row r="4" spans="4:8" ht="12.75">
      <c r="D4" s="2" t="s">
        <v>0</v>
      </c>
      <c r="E4" s="5" t="s">
        <v>4</v>
      </c>
      <c r="F4" s="1">
        <v>1.5</v>
      </c>
      <c r="G4" s="5" t="s">
        <v>5</v>
      </c>
      <c r="H4">
        <f>+F4^2</f>
        <v>2.25</v>
      </c>
    </row>
    <row r="5" spans="4:8" ht="12.75">
      <c r="D5">
        <v>12.549651761299174</v>
      </c>
      <c r="E5" s="2" t="s">
        <v>4</v>
      </c>
      <c r="F5" s="1">
        <f>+STDEV(D5:D29)</f>
        <v>1.6115435985473257</v>
      </c>
      <c r="G5" s="2" t="s">
        <v>5</v>
      </c>
      <c r="H5" s="3">
        <f>+F5^2</f>
        <v>2.597072770018864</v>
      </c>
    </row>
    <row r="6" spans="4:6" ht="12.75">
      <c r="D6">
        <v>11.083475247767637</v>
      </c>
      <c r="E6" s="5" t="s">
        <v>6</v>
      </c>
      <c r="F6" s="8">
        <v>0.01</v>
      </c>
    </row>
    <row r="7" spans="4:7" ht="12.75">
      <c r="D7">
        <v>13.366385961569904</v>
      </c>
      <c r="E7" s="5" t="s">
        <v>11</v>
      </c>
      <c r="F7" s="9">
        <f>1-F6</f>
        <v>0.99</v>
      </c>
      <c r="G7" t="s">
        <v>12</v>
      </c>
    </row>
    <row r="8" spans="4:15" ht="12.75">
      <c r="D8">
        <v>14.914710310302326</v>
      </c>
      <c r="E8" s="5" t="s">
        <v>7</v>
      </c>
      <c r="F8" s="6">
        <f>+F6/2</f>
        <v>0.005</v>
      </c>
      <c r="J8" s="1" t="s">
        <v>0</v>
      </c>
      <c r="K8" s="1" t="s">
        <v>14</v>
      </c>
      <c r="L8" s="1" t="s">
        <v>16</v>
      </c>
      <c r="M8" s="1" t="s">
        <v>15</v>
      </c>
      <c r="N8" s="1" t="s">
        <v>17</v>
      </c>
      <c r="O8" s="1" t="s">
        <v>18</v>
      </c>
    </row>
    <row r="9" spans="4:15" ht="12.75">
      <c r="D9">
        <v>14.797525328584015</v>
      </c>
      <c r="E9" s="5" t="s">
        <v>8</v>
      </c>
      <c r="F9" s="1">
        <f>NORMSINV(1-F8)</f>
        <v>2.57582930354891</v>
      </c>
      <c r="J9" s="1">
        <v>-5</v>
      </c>
      <c r="K9" s="1">
        <f>NORMSDIST(J9)</f>
        <v>2.866516540807612E-07</v>
      </c>
      <c r="L9">
        <f>NORMDIST(J9,0,2,TRUE)</f>
        <v>0.006209665325775937</v>
      </c>
      <c r="N9">
        <f>NORMDIST($J9,0,1,FALSE)</f>
        <v>1.4867195147342977E-06</v>
      </c>
      <c r="O9">
        <f>NORMDIST($J9,0,2,FALSE)</f>
        <v>0.008764150246784268</v>
      </c>
    </row>
    <row r="10" spans="4:15" ht="12.75">
      <c r="D10">
        <v>15.599699655547738</v>
      </c>
      <c r="E10" s="2" t="s">
        <v>13</v>
      </c>
      <c r="F10" s="4">
        <f>TINV(F6,F1-1)</f>
        <v>2.7969394976065445</v>
      </c>
      <c r="J10" s="1">
        <v>-4.8</v>
      </c>
      <c r="K10" s="1">
        <f aca="true" t="shared" si="0" ref="K10:K59">NORMSDIST(J10)</f>
        <v>7.933282355487847E-07</v>
      </c>
      <c r="L10">
        <f aca="true" t="shared" si="1" ref="L10:L59">NORMDIST(J10,0,2,TRUE)</f>
        <v>0.008197535924596044</v>
      </c>
      <c r="N10">
        <f aca="true" t="shared" si="2" ref="N10:N59">NORMDIST($J10,0,1,FALSE)</f>
        <v>3.9612990910320745E-06</v>
      </c>
      <c r="O10">
        <f aca="true" t="shared" si="3" ref="O10:O59">NORMDIST($J10,0,2,FALSE)</f>
        <v>0.011197265147421448</v>
      </c>
    </row>
    <row r="11" spans="4:15" ht="12.75">
      <c r="D11">
        <v>9.724618540611118</v>
      </c>
      <c r="E11" s="2" t="s">
        <v>9</v>
      </c>
      <c r="F11" s="7">
        <f>+F2-F4/SQRT(F1)*F9</f>
        <v>11.719626768319854</v>
      </c>
      <c r="J11" s="1">
        <v>-4.6</v>
      </c>
      <c r="K11" s="1">
        <f t="shared" si="0"/>
        <v>2.1124547034956365E-06</v>
      </c>
      <c r="L11">
        <f t="shared" si="1"/>
        <v>0.010724110021675948</v>
      </c>
      <c r="N11">
        <f t="shared" si="2"/>
        <v>1.0140852065486758E-05</v>
      </c>
      <c r="O11">
        <f t="shared" si="3"/>
        <v>0.014163518870800591</v>
      </c>
    </row>
    <row r="12" spans="4:15" ht="12.75">
      <c r="D12">
        <v>12.648728135070996</v>
      </c>
      <c r="E12" s="2" t="s">
        <v>10</v>
      </c>
      <c r="F12" s="7">
        <f>+F2+F4/SQRT(F1)*F9</f>
        <v>13.2651243504492</v>
      </c>
      <c r="J12" s="1">
        <v>-4.4</v>
      </c>
      <c r="K12" s="1">
        <f t="shared" si="0"/>
        <v>5.412543907956646E-06</v>
      </c>
      <c r="L12">
        <f t="shared" si="1"/>
        <v>0.01390344751349859</v>
      </c>
      <c r="N12">
        <f t="shared" si="2"/>
        <v>2.4942471290053532E-05</v>
      </c>
      <c r="O12">
        <f t="shared" si="3"/>
        <v>0.01773729642311571</v>
      </c>
    </row>
    <row r="13" spans="4:15" ht="12.75">
      <c r="D13">
        <v>14.642533788981382</v>
      </c>
      <c r="J13" s="1">
        <v>-4.2</v>
      </c>
      <c r="K13" s="1">
        <f t="shared" si="0"/>
        <v>1.334574901123986E-05</v>
      </c>
      <c r="L13">
        <f t="shared" si="1"/>
        <v>0.017864420562816452</v>
      </c>
      <c r="N13">
        <f t="shared" si="2"/>
        <v>5.894306775653984E-05</v>
      </c>
      <c r="O13">
        <f t="shared" si="3"/>
        <v>0.021991797990213592</v>
      </c>
    </row>
    <row r="14" spans="4:15" ht="12.75">
      <c r="D14">
        <v>11.369949025800452</v>
      </c>
      <c r="J14" s="1">
        <v>-4</v>
      </c>
      <c r="K14" s="1">
        <f t="shared" si="0"/>
        <v>3.1671241836783715E-05</v>
      </c>
      <c r="L14">
        <f t="shared" si="1"/>
        <v>0.02275013194817932</v>
      </c>
      <c r="N14">
        <f t="shared" si="2"/>
        <v>0.00013383022576488534</v>
      </c>
      <c r="O14">
        <f t="shared" si="3"/>
        <v>0.026995483256594024</v>
      </c>
    </row>
    <row r="15" spans="4:15" ht="12.75">
      <c r="D15">
        <v>11.964693759262445</v>
      </c>
      <c r="J15" s="1">
        <v>-3.8</v>
      </c>
      <c r="K15" s="1">
        <f t="shared" si="0"/>
        <v>7.234804392441951E-05</v>
      </c>
      <c r="L15">
        <f t="shared" si="1"/>
        <v>0.028716559816001963</v>
      </c>
      <c r="N15">
        <f t="shared" si="2"/>
        <v>0.0002919469257914602</v>
      </c>
      <c r="O15">
        <f t="shared" si="3"/>
        <v>0.03280790738733829</v>
      </c>
    </row>
    <row r="16" spans="4:15" ht="12.75">
      <c r="D16">
        <v>10.46435150882462</v>
      </c>
      <c r="J16" s="1">
        <v>-3.6</v>
      </c>
      <c r="K16" s="1">
        <f t="shared" si="0"/>
        <v>0.0001591085901577749</v>
      </c>
      <c r="L16">
        <f t="shared" si="1"/>
        <v>0.03593031911292588</v>
      </c>
      <c r="N16">
        <f t="shared" si="2"/>
        <v>0.0006119019301137718</v>
      </c>
      <c r="O16">
        <f t="shared" si="3"/>
        <v>0.03947507915044707</v>
      </c>
    </row>
    <row r="17" spans="4:15" ht="12.75">
      <c r="D17">
        <v>10.229633663664572</v>
      </c>
      <c r="J17" s="1">
        <v>-3.4</v>
      </c>
      <c r="K17" s="1">
        <f t="shared" si="0"/>
        <v>0.00033692926567652215</v>
      </c>
      <c r="L17">
        <f t="shared" si="1"/>
        <v>0.04456546275854312</v>
      </c>
      <c r="N17">
        <f t="shared" si="2"/>
        <v>0.0012322191684730197</v>
      </c>
      <c r="O17">
        <f t="shared" si="3"/>
        <v>0.04702453868844347</v>
      </c>
    </row>
    <row r="18" spans="4:15" ht="12.75">
      <c r="D18">
        <v>11.53355575396563</v>
      </c>
      <c r="J18" s="1">
        <v>-3.2</v>
      </c>
      <c r="K18" s="1">
        <f t="shared" si="0"/>
        <v>0.0006871379379158604</v>
      </c>
      <c r="L18">
        <f t="shared" si="1"/>
        <v>0.054799291699557995</v>
      </c>
      <c r="N18">
        <f t="shared" si="2"/>
        <v>0.00238408820146484</v>
      </c>
      <c r="O18">
        <f t="shared" si="3"/>
        <v>0.055460417339727765</v>
      </c>
    </row>
    <row r="19" spans="4:15" ht="12.75">
      <c r="D19">
        <v>11.83973941905424</v>
      </c>
      <c r="J19" s="1">
        <v>-3</v>
      </c>
      <c r="K19" s="1">
        <f t="shared" si="0"/>
        <v>0.0013498980316301035</v>
      </c>
      <c r="L19">
        <f t="shared" si="1"/>
        <v>0.06680720126885809</v>
      </c>
      <c r="N19">
        <f t="shared" si="2"/>
        <v>0.004431848411938007</v>
      </c>
      <c r="O19">
        <f t="shared" si="3"/>
        <v>0.06475879783294586</v>
      </c>
    </row>
    <row r="20" spans="4:15" ht="12.75">
      <c r="D20">
        <v>9.8231031743926</v>
      </c>
      <c r="J20" s="1">
        <v>-2.8</v>
      </c>
      <c r="K20" s="1">
        <f t="shared" si="0"/>
        <v>0.0025551303304278683</v>
      </c>
      <c r="L20">
        <f t="shared" si="1"/>
        <v>0.08075665923377118</v>
      </c>
      <c r="N20">
        <f t="shared" si="2"/>
        <v>0.007915451582979967</v>
      </c>
      <c r="O20">
        <f t="shared" si="3"/>
        <v>0.07486373281787242</v>
      </c>
    </row>
    <row r="21" spans="4:15" ht="12.75">
      <c r="D21">
        <v>12.148112692637369</v>
      </c>
      <c r="J21" s="1">
        <v>-2.6</v>
      </c>
      <c r="K21" s="1">
        <f t="shared" si="0"/>
        <v>0.004661188023718732</v>
      </c>
      <c r="L21">
        <f t="shared" si="1"/>
        <v>0.0968004845856103</v>
      </c>
      <c r="N21">
        <f t="shared" si="2"/>
        <v>0.013582969233685611</v>
      </c>
      <c r="O21">
        <f t="shared" si="3"/>
        <v>0.08568429602390366</v>
      </c>
    </row>
    <row r="22" spans="4:15" ht="12.75">
      <c r="D22">
        <v>12.393928646895802</v>
      </c>
      <c r="J22" s="1">
        <v>-2.4</v>
      </c>
      <c r="K22" s="1">
        <f t="shared" si="0"/>
        <v>0.008197535924596044</v>
      </c>
      <c r="L22">
        <f t="shared" si="1"/>
        <v>0.11506967022170822</v>
      </c>
      <c r="N22">
        <f t="shared" si="2"/>
        <v>0.022394530294842896</v>
      </c>
      <c r="O22">
        <f t="shared" si="3"/>
        <v>0.09709302749160646</v>
      </c>
    </row>
    <row r="23" spans="4:15" ht="12.75">
      <c r="D23">
        <v>13.20227957975294</v>
      </c>
      <c r="J23" s="1">
        <v>-2.2</v>
      </c>
      <c r="K23" s="1">
        <f t="shared" si="0"/>
        <v>0.01390344751349859</v>
      </c>
      <c r="L23">
        <f t="shared" si="1"/>
        <v>0.13566606094638267</v>
      </c>
      <c r="N23">
        <f t="shared" si="2"/>
        <v>0.03547459284623142</v>
      </c>
      <c r="O23">
        <f t="shared" si="3"/>
        <v>0.10892608851627525</v>
      </c>
    </row>
    <row r="24" spans="4:15" ht="12.75">
      <c r="D24">
        <v>12.4517605728106</v>
      </c>
      <c r="J24" s="1">
        <v>-2</v>
      </c>
      <c r="K24" s="1">
        <f t="shared" si="0"/>
        <v>0.02275013194817932</v>
      </c>
      <c r="L24">
        <f t="shared" si="1"/>
        <v>0.15865525393145707</v>
      </c>
      <c r="N24">
        <f t="shared" si="2"/>
        <v>0.05399096651318805</v>
      </c>
      <c r="O24">
        <f t="shared" si="3"/>
        <v>0.12098536225957167</v>
      </c>
    </row>
    <row r="25" spans="4:15" ht="12.75">
      <c r="D25">
        <v>12.509514054807369</v>
      </c>
      <c r="J25" s="1">
        <v>-1.8</v>
      </c>
      <c r="K25" s="1">
        <f t="shared" si="0"/>
        <v>0.03593031911292588</v>
      </c>
      <c r="L25">
        <f t="shared" si="1"/>
        <v>0.18406012534675953</v>
      </c>
      <c r="N25">
        <f t="shared" si="2"/>
        <v>0.07895015830089414</v>
      </c>
      <c r="O25">
        <f t="shared" si="3"/>
        <v>0.1330426249493774</v>
      </c>
    </row>
    <row r="26" spans="4:15" ht="12.75">
      <c r="D26">
        <v>12.444639229295717</v>
      </c>
      <c r="J26" s="1">
        <v>-1.6</v>
      </c>
      <c r="K26" s="1">
        <f t="shared" si="0"/>
        <v>0.054799291699557995</v>
      </c>
      <c r="L26">
        <f t="shared" si="1"/>
        <v>0.21185539858339675</v>
      </c>
      <c r="N26">
        <f t="shared" si="2"/>
        <v>0.11092083467945553</v>
      </c>
      <c r="O26">
        <f t="shared" si="3"/>
        <v>0.14484577638074134</v>
      </c>
    </row>
    <row r="27" spans="4:15" ht="12.75">
      <c r="D27">
        <v>15.013962330238428</v>
      </c>
      <c r="J27" s="1">
        <v>-1.4</v>
      </c>
      <c r="K27" s="1">
        <f t="shared" si="0"/>
        <v>0.08075665923377118</v>
      </c>
      <c r="L27">
        <f t="shared" si="1"/>
        <v>0.24196365222307303</v>
      </c>
      <c r="N27">
        <f t="shared" si="2"/>
        <v>0.14972746563574485</v>
      </c>
      <c r="O27">
        <f t="shared" si="3"/>
        <v>0.1561269666833806</v>
      </c>
    </row>
    <row r="28" spans="4:15" ht="12.75">
      <c r="D28">
        <v>12.872073317419563</v>
      </c>
      <c r="J28" s="1">
        <v>-1.2</v>
      </c>
      <c r="K28" s="1">
        <f t="shared" si="0"/>
        <v>0.11506967022170822</v>
      </c>
      <c r="L28">
        <f t="shared" si="1"/>
        <v>0.27425311775007366</v>
      </c>
      <c r="N28">
        <f t="shared" si="2"/>
        <v>0.19418605498321292</v>
      </c>
      <c r="O28">
        <f t="shared" si="3"/>
        <v>0.1666123014458998</v>
      </c>
    </row>
    <row r="29" spans="4:15" ht="12.75">
      <c r="D29">
        <v>12.720763526056544</v>
      </c>
      <c r="J29" s="1">
        <v>-1</v>
      </c>
      <c r="K29" s="1">
        <f t="shared" si="0"/>
        <v>0.15865525393145707</v>
      </c>
      <c r="L29">
        <f t="shared" si="1"/>
        <v>0.3085375387259869</v>
      </c>
      <c r="N29">
        <f t="shared" si="2"/>
        <v>0.24197072451914334</v>
      </c>
      <c r="O29">
        <f t="shared" si="3"/>
        <v>0.17603266338214973</v>
      </c>
    </row>
    <row r="30" spans="10:15" ht="12.75">
      <c r="J30" s="1">
        <v>-0.8</v>
      </c>
      <c r="K30" s="1">
        <f t="shared" si="0"/>
        <v>0.21185539858339675</v>
      </c>
      <c r="L30">
        <f t="shared" si="1"/>
        <v>0.3445782583896758</v>
      </c>
      <c r="N30">
        <f t="shared" si="2"/>
        <v>0.2896915527614827</v>
      </c>
      <c r="O30">
        <f t="shared" si="3"/>
        <v>0.18413507015166164</v>
      </c>
    </row>
    <row r="31" spans="10:15" ht="12.75">
      <c r="J31" s="1">
        <v>-0.6</v>
      </c>
      <c r="K31" s="1">
        <f t="shared" si="0"/>
        <v>0.27425311775007366</v>
      </c>
      <c r="L31">
        <f t="shared" si="1"/>
        <v>0.38208857781104744</v>
      </c>
      <c r="N31">
        <f t="shared" si="2"/>
        <v>0.3332246028917996</v>
      </c>
      <c r="O31">
        <f t="shared" si="3"/>
        <v>0.19069390773026204</v>
      </c>
    </row>
    <row r="32" spans="10:15" ht="12.75">
      <c r="J32" s="1">
        <v>-0.4</v>
      </c>
      <c r="K32" s="1">
        <f t="shared" si="0"/>
        <v>0.3445782583896758</v>
      </c>
      <c r="L32">
        <f t="shared" si="1"/>
        <v>0.420740290560897</v>
      </c>
      <c r="N32">
        <f t="shared" si="2"/>
        <v>0.3682701403033233</v>
      </c>
      <c r="O32">
        <f t="shared" si="3"/>
        <v>0.1955213469877279</v>
      </c>
    </row>
    <row r="33" spans="10:15" ht="12.75">
      <c r="J33" s="1">
        <v>-0.2</v>
      </c>
      <c r="K33" s="1">
        <f t="shared" si="0"/>
        <v>0.420740290560897</v>
      </c>
      <c r="L33">
        <f t="shared" si="1"/>
        <v>0.460172162722971</v>
      </c>
      <c r="N33">
        <f t="shared" si="2"/>
        <v>0.3910426939754558</v>
      </c>
      <c r="O33">
        <f t="shared" si="3"/>
        <v>0.19847627373850588</v>
      </c>
    </row>
    <row r="34" spans="10:15" ht="12.75">
      <c r="J34" s="1">
        <v>0</v>
      </c>
      <c r="K34" s="1">
        <f t="shared" si="0"/>
        <v>0.5</v>
      </c>
      <c r="L34">
        <f t="shared" si="1"/>
        <v>0.5</v>
      </c>
      <c r="M34">
        <f>1-TDIST(J34,24,1)</f>
        <v>0.5</v>
      </c>
      <c r="N34">
        <f t="shared" si="2"/>
        <v>0.39894228040143265</v>
      </c>
      <c r="O34">
        <f t="shared" si="3"/>
        <v>0.19947114020071632</v>
      </c>
    </row>
    <row r="35" spans="10:15" ht="12.75">
      <c r="J35" s="1">
        <v>0.2</v>
      </c>
      <c r="K35" s="1">
        <f t="shared" si="0"/>
        <v>0.579259709439103</v>
      </c>
      <c r="L35">
        <f t="shared" si="1"/>
        <v>0.539827837277029</v>
      </c>
      <c r="M35">
        <f aca="true" t="shared" si="4" ref="M35:M59">1-TDIST(J35,24,1)</f>
        <v>0.5784172114121616</v>
      </c>
      <c r="N35">
        <f t="shared" si="2"/>
        <v>0.3910426939754558</v>
      </c>
      <c r="O35">
        <f t="shared" si="3"/>
        <v>0.19847627373850588</v>
      </c>
    </row>
    <row r="36" spans="10:15" ht="12.75">
      <c r="J36" s="1">
        <v>0.4</v>
      </c>
      <c r="K36" s="1">
        <f t="shared" si="0"/>
        <v>0.6554217416103242</v>
      </c>
      <c r="L36">
        <f t="shared" si="1"/>
        <v>0.579259709439103</v>
      </c>
      <c r="M36">
        <f t="shared" si="4"/>
        <v>0.6536527548516391</v>
      </c>
      <c r="N36">
        <f t="shared" si="2"/>
        <v>0.3682701403033233</v>
      </c>
      <c r="O36">
        <f t="shared" si="3"/>
        <v>0.1955213469877279</v>
      </c>
    </row>
    <row r="37" spans="10:15" ht="12.75">
      <c r="J37" s="1">
        <v>0.6</v>
      </c>
      <c r="K37" s="1">
        <f t="shared" si="0"/>
        <v>0.7257468822499263</v>
      </c>
      <c r="L37">
        <f t="shared" si="1"/>
        <v>0.6179114221889526</v>
      </c>
      <c r="M37">
        <f t="shared" si="4"/>
        <v>0.7229351520768412</v>
      </c>
      <c r="N37">
        <f t="shared" si="2"/>
        <v>0.3332246028917996</v>
      </c>
      <c r="O37">
        <f t="shared" si="3"/>
        <v>0.19069390773026204</v>
      </c>
    </row>
    <row r="38" spans="10:15" ht="12.75">
      <c r="J38" s="1">
        <v>0.80000000000001</v>
      </c>
      <c r="K38" s="1">
        <f t="shared" si="0"/>
        <v>0.7881446014166061</v>
      </c>
      <c r="L38">
        <f t="shared" si="1"/>
        <v>0.6554217416103261</v>
      </c>
      <c r="M38">
        <f t="shared" si="4"/>
        <v>0.7842207267094646</v>
      </c>
      <c r="N38">
        <f t="shared" si="2"/>
        <v>0.2896915527614804</v>
      </c>
      <c r="O38">
        <f t="shared" si="3"/>
        <v>0.18413507015166128</v>
      </c>
    </row>
    <row r="39" spans="10:15" ht="12.75">
      <c r="J39" s="1">
        <v>1.00000000000001</v>
      </c>
      <c r="K39" s="1">
        <f t="shared" si="0"/>
        <v>0.8413447460685454</v>
      </c>
      <c r="L39">
        <f t="shared" si="1"/>
        <v>0.6914624612740148</v>
      </c>
      <c r="M39">
        <f t="shared" si="4"/>
        <v>0.8363565593380883</v>
      </c>
      <c r="N39">
        <f t="shared" si="2"/>
        <v>0.2419707245191409</v>
      </c>
      <c r="O39">
        <f t="shared" si="3"/>
        <v>0.1760326633821493</v>
      </c>
    </row>
    <row r="40" spans="10:15" ht="12.75">
      <c r="J40" s="1">
        <v>1.20000000000001</v>
      </c>
      <c r="K40" s="1">
        <f t="shared" si="0"/>
        <v>0.8849303297782937</v>
      </c>
      <c r="L40">
        <f t="shared" si="1"/>
        <v>0.725746882249928</v>
      </c>
      <c r="M40">
        <f t="shared" si="4"/>
        <v>0.8790743234270814</v>
      </c>
      <c r="N40">
        <f t="shared" si="2"/>
        <v>0.19418605498321062</v>
      </c>
      <c r="O40">
        <f t="shared" si="3"/>
        <v>0.1666123014458993</v>
      </c>
    </row>
    <row r="41" spans="10:15" ht="12.75">
      <c r="J41" s="1">
        <v>1.40000000000001</v>
      </c>
      <c r="K41" s="1">
        <f t="shared" si="0"/>
        <v>0.9192433407662305</v>
      </c>
      <c r="L41">
        <f t="shared" si="1"/>
        <v>0.7580363477769285</v>
      </c>
      <c r="M41">
        <f t="shared" si="4"/>
        <v>0.9128459039404438</v>
      </c>
      <c r="N41">
        <f t="shared" si="2"/>
        <v>0.14972746563574277</v>
      </c>
      <c r="O41">
        <f t="shared" si="3"/>
        <v>0.15612696668338008</v>
      </c>
    </row>
    <row r="42" spans="10:15" ht="12.75">
      <c r="J42" s="1">
        <v>1.60000000000001</v>
      </c>
      <c r="K42" s="1">
        <f t="shared" si="0"/>
        <v>0.9452007083004431</v>
      </c>
      <c r="L42">
        <f t="shared" si="1"/>
        <v>0.7881446014166047</v>
      </c>
      <c r="M42">
        <f t="shared" si="4"/>
        <v>0.938659281318234</v>
      </c>
      <c r="N42">
        <f t="shared" si="2"/>
        <v>0.11092083467945375</v>
      </c>
      <c r="O42">
        <f t="shared" si="3"/>
        <v>0.14484577638074075</v>
      </c>
    </row>
    <row r="43" spans="10:15" ht="12.75">
      <c r="J43" s="1">
        <v>1.80000000000001</v>
      </c>
      <c r="K43" s="1">
        <f t="shared" si="0"/>
        <v>0.9640696808870749</v>
      </c>
      <c r="L43">
        <f t="shared" si="1"/>
        <v>0.8159398746532418</v>
      </c>
      <c r="M43">
        <f t="shared" si="4"/>
        <v>0.9577775765959339</v>
      </c>
      <c r="N43">
        <f t="shared" si="2"/>
        <v>0.07895015830089272</v>
      </c>
      <c r="O43">
        <f t="shared" si="3"/>
        <v>0.1330426249493768</v>
      </c>
    </row>
    <row r="44" spans="10:15" ht="12.75">
      <c r="J44" s="1">
        <v>2.00000000000001</v>
      </c>
      <c r="K44" s="1">
        <f t="shared" si="0"/>
        <v>0.9772498680518213</v>
      </c>
      <c r="L44">
        <f t="shared" si="1"/>
        <v>0.8413447460685441</v>
      </c>
      <c r="M44">
        <f t="shared" si="4"/>
        <v>0.9715300763989796</v>
      </c>
      <c r="N44">
        <f t="shared" si="2"/>
        <v>0.053990966513186946</v>
      </c>
      <c r="O44">
        <f t="shared" si="3"/>
        <v>0.12098536225957104</v>
      </c>
    </row>
    <row r="45" spans="10:15" ht="12.75">
      <c r="J45" s="1">
        <v>2.20000000000001</v>
      </c>
      <c r="K45" s="1">
        <f t="shared" si="0"/>
        <v>0.9860965524865019</v>
      </c>
      <c r="L45">
        <f t="shared" si="1"/>
        <v>0.8643339390536184</v>
      </c>
      <c r="M45">
        <f t="shared" si="4"/>
        <v>0.9811615920870408</v>
      </c>
      <c r="N45">
        <f t="shared" si="2"/>
        <v>0.03547459284623066</v>
      </c>
      <c r="O45">
        <f t="shared" si="3"/>
        <v>0.10892608851627465</v>
      </c>
    </row>
    <row r="46" spans="10:15" ht="12.75">
      <c r="J46" s="1">
        <v>2.40000000000001</v>
      </c>
      <c r="K46" s="1">
        <f t="shared" si="0"/>
        <v>0.991802464075404</v>
      </c>
      <c r="L46">
        <f t="shared" si="1"/>
        <v>0.8849303297782927</v>
      </c>
      <c r="M46">
        <f t="shared" si="4"/>
        <v>0.9877450550006909</v>
      </c>
      <c r="N46">
        <f t="shared" si="2"/>
        <v>0.02239453029484235</v>
      </c>
      <c r="O46">
        <f t="shared" si="3"/>
        <v>0.09709302749160587</v>
      </c>
    </row>
    <row r="47" spans="10:15" ht="12.75">
      <c r="J47" s="1">
        <v>2.60000000000001</v>
      </c>
      <c r="K47" s="1">
        <f t="shared" si="0"/>
        <v>0.9953388119762814</v>
      </c>
      <c r="L47">
        <f t="shared" si="1"/>
        <v>0.9031995154143906</v>
      </c>
      <c r="M47">
        <f t="shared" si="4"/>
        <v>0.992147788946039</v>
      </c>
      <c r="N47">
        <f t="shared" si="2"/>
        <v>0.01358296923368527</v>
      </c>
      <c r="O47">
        <f t="shared" si="3"/>
        <v>0.08568429602390312</v>
      </c>
    </row>
    <row r="48" spans="10:15" ht="12.75">
      <c r="J48" s="1">
        <v>2.80000000000001</v>
      </c>
      <c r="K48" s="1">
        <f t="shared" si="0"/>
        <v>0.9974448696695721</v>
      </c>
      <c r="L48">
        <f t="shared" si="1"/>
        <v>0.9192433407662296</v>
      </c>
      <c r="M48">
        <f t="shared" si="4"/>
        <v>0.995035409441414</v>
      </c>
      <c r="N48">
        <f t="shared" si="2"/>
        <v>0.007915451582979741</v>
      </c>
      <c r="O48">
        <f t="shared" si="3"/>
        <v>0.0748637328178719</v>
      </c>
    </row>
    <row r="49" spans="10:15" ht="12.75">
      <c r="J49" s="1">
        <v>3.00000000000001</v>
      </c>
      <c r="K49" s="1">
        <f t="shared" si="0"/>
        <v>0.99865010196837</v>
      </c>
      <c r="L49">
        <f t="shared" si="1"/>
        <v>0.9331927987311425</v>
      </c>
      <c r="M49">
        <f t="shared" si="4"/>
        <v>0.9968971317093541</v>
      </c>
      <c r="N49">
        <f t="shared" si="2"/>
        <v>0.004431848411937873</v>
      </c>
      <c r="O49">
        <f t="shared" si="3"/>
        <v>0.06475879783294537</v>
      </c>
    </row>
    <row r="50" spans="10:15" ht="12.75">
      <c r="J50" s="1">
        <v>3.20000000000001</v>
      </c>
      <c r="K50" s="1">
        <f t="shared" si="0"/>
        <v>0.9993128620620846</v>
      </c>
      <c r="L50">
        <f t="shared" si="1"/>
        <v>0.9452007083004426</v>
      </c>
      <c r="M50">
        <f t="shared" si="4"/>
        <v>0.9980796568458189</v>
      </c>
      <c r="N50">
        <f t="shared" si="2"/>
        <v>0.002384088201464766</v>
      </c>
      <c r="O50">
        <f t="shared" si="3"/>
        <v>0.055460417339727335</v>
      </c>
    </row>
    <row r="51" spans="10:15" ht="12.75">
      <c r="J51" s="1">
        <v>3.40000000000001</v>
      </c>
      <c r="K51" s="1">
        <f t="shared" si="0"/>
        <v>0.9996630707343235</v>
      </c>
      <c r="L51">
        <f t="shared" si="1"/>
        <v>0.9554345372414573</v>
      </c>
      <c r="M51">
        <f t="shared" si="4"/>
        <v>0.9988212031595841</v>
      </c>
      <c r="N51">
        <f t="shared" si="2"/>
        <v>0.001232219168472977</v>
      </c>
      <c r="O51">
        <f t="shared" si="3"/>
        <v>0.04702453868844306</v>
      </c>
    </row>
    <row r="52" spans="10:15" ht="12.75">
      <c r="J52" s="1">
        <v>3.60000000000001</v>
      </c>
      <c r="K52" s="1">
        <f t="shared" si="0"/>
        <v>0.9998408914098423</v>
      </c>
      <c r="L52">
        <f t="shared" si="1"/>
        <v>0.9640696808870746</v>
      </c>
      <c r="M52">
        <f t="shared" si="4"/>
        <v>0.9992811981878953</v>
      </c>
      <c r="N52">
        <f t="shared" si="2"/>
        <v>0.0006119019301137506</v>
      </c>
      <c r="O52">
        <f t="shared" si="3"/>
        <v>0.03947507915044673</v>
      </c>
    </row>
    <row r="53" spans="10:15" ht="12.75">
      <c r="J53" s="1">
        <v>3.80000000000001</v>
      </c>
      <c r="K53" s="1">
        <f t="shared" si="0"/>
        <v>0.9999276519560749</v>
      </c>
      <c r="L53">
        <f t="shared" si="1"/>
        <v>0.9712834401839985</v>
      </c>
      <c r="M53">
        <f t="shared" si="4"/>
        <v>0.9995639785252408</v>
      </c>
      <c r="N53">
        <f t="shared" si="2"/>
        <v>0.0002919469257914491</v>
      </c>
      <c r="O53">
        <f t="shared" si="3"/>
        <v>0.032807907387337985</v>
      </c>
    </row>
    <row r="54" spans="10:15" ht="12.75">
      <c r="J54" s="1">
        <v>4.00000000000001</v>
      </c>
      <c r="K54" s="1">
        <f t="shared" si="0"/>
        <v>0.9999683287581617</v>
      </c>
      <c r="L54">
        <f t="shared" si="1"/>
        <v>0.977249868051821</v>
      </c>
      <c r="M54">
        <f t="shared" si="4"/>
        <v>0.9997365459639518</v>
      </c>
      <c r="N54">
        <f t="shared" si="2"/>
        <v>0.0001338302257648801</v>
      </c>
      <c r="O54">
        <f t="shared" si="3"/>
        <v>0.02699548325659376</v>
      </c>
    </row>
    <row r="55" spans="10:15" ht="12.75">
      <c r="J55" s="1">
        <v>4.20000000000001</v>
      </c>
      <c r="K55" s="1">
        <f t="shared" si="0"/>
        <v>0.9999866542509782</v>
      </c>
      <c r="L55">
        <f t="shared" si="1"/>
        <v>0.9821355794371838</v>
      </c>
      <c r="M55">
        <f t="shared" si="4"/>
        <v>0.9998412474171319</v>
      </c>
      <c r="N55">
        <f t="shared" si="2"/>
        <v>5.8943067756537436E-05</v>
      </c>
      <c r="O55">
        <f t="shared" si="3"/>
        <v>0.02199179799021337</v>
      </c>
    </row>
    <row r="56" spans="10:15" ht="12.75">
      <c r="J56" s="1">
        <v>4.40000000000001</v>
      </c>
      <c r="K56" s="1">
        <f t="shared" si="0"/>
        <v>0.9999945874560969</v>
      </c>
      <c r="L56">
        <f t="shared" si="1"/>
        <v>0.9860965524865017</v>
      </c>
      <c r="M56">
        <f t="shared" si="4"/>
        <v>0.9999044945562797</v>
      </c>
      <c r="N56">
        <f t="shared" si="2"/>
        <v>2.4942471290052465E-05</v>
      </c>
      <c r="O56">
        <f t="shared" si="3"/>
        <v>0.01773729642311552</v>
      </c>
    </row>
    <row r="57" spans="10:15" ht="12.75">
      <c r="J57" s="1">
        <v>4.60000000000001</v>
      </c>
      <c r="K57" s="1">
        <f t="shared" si="0"/>
        <v>0.9999978875452216</v>
      </c>
      <c r="L57">
        <f t="shared" si="1"/>
        <v>0.989275889978324</v>
      </c>
      <c r="M57">
        <f t="shared" si="4"/>
        <v>0.9999425814094576</v>
      </c>
      <c r="N57">
        <f t="shared" si="2"/>
        <v>1.0140852065486253E-05</v>
      </c>
      <c r="O57">
        <f t="shared" si="3"/>
        <v>0.014163518870800414</v>
      </c>
    </row>
    <row r="58" spans="10:15" ht="12.75">
      <c r="J58" s="1">
        <v>4.80000000000001</v>
      </c>
      <c r="K58" s="1">
        <f t="shared" si="0"/>
        <v>0.9999992066718129</v>
      </c>
      <c r="L58">
        <f t="shared" si="1"/>
        <v>0.991802464075404</v>
      </c>
      <c r="M58">
        <f t="shared" si="4"/>
        <v>0.9999654717058836</v>
      </c>
      <c r="N58">
        <f t="shared" si="2"/>
        <v>3.9612990910318915E-06</v>
      </c>
      <c r="O58">
        <f t="shared" si="3"/>
        <v>0.01119726514742132</v>
      </c>
    </row>
    <row r="59" spans="10:15" ht="12.75">
      <c r="J59" s="1">
        <v>5</v>
      </c>
      <c r="K59" s="1">
        <f t="shared" si="0"/>
        <v>0.9999997133483459</v>
      </c>
      <c r="L59">
        <f t="shared" si="1"/>
        <v>0.9937903346742241</v>
      </c>
      <c r="M59">
        <f t="shared" si="4"/>
        <v>0.9999792157182467</v>
      </c>
      <c r="N59">
        <f t="shared" si="2"/>
        <v>1.4867195147342977E-06</v>
      </c>
      <c r="O59">
        <f t="shared" si="3"/>
        <v>0.008764150246784268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dcterms:created xsi:type="dcterms:W3CDTF">2007-01-23T08:54:29Z</dcterms:created>
  <dcterms:modified xsi:type="dcterms:W3CDTF">2007-01-23T09:47:40Z</dcterms:modified>
  <cp:category/>
  <cp:version/>
  <cp:contentType/>
  <cp:contentStatus/>
</cp:coreProperties>
</file>