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90" activeTab="0"/>
  </bookViews>
  <sheets>
    <sheet name="istogramma" sheetId="1" r:id="rId1"/>
    <sheet name="istogramma_100" sheetId="2" r:id="rId2"/>
    <sheet name="Foglio1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<sst xmlns="http://schemas.openxmlformats.org/spreadsheetml/2006/main" count="28" uniqueCount="19">
  <si>
    <t>X_bar</t>
  </si>
  <si>
    <t>s</t>
  </si>
  <si>
    <t>s^2</t>
  </si>
  <si>
    <t>n</t>
  </si>
  <si>
    <t>Xi</t>
  </si>
  <si>
    <t>(Xi-X_bar)^2</t>
  </si>
  <si>
    <t>statistiche calcolate "a mano"</t>
  </si>
  <si>
    <t>statistiche predefinite</t>
  </si>
  <si>
    <t>LCL</t>
  </si>
  <si>
    <t>UCL</t>
  </si>
  <si>
    <t>interv. di confidenza a varianza nota</t>
  </si>
  <si>
    <t>interv. di confidenza a varianza incognita</t>
  </si>
  <si>
    <t>s2</t>
  </si>
  <si>
    <t>a</t>
  </si>
  <si>
    <t>intervalli</t>
  </si>
  <si>
    <t>Classe</t>
  </si>
  <si>
    <t>Altro</t>
  </si>
  <si>
    <t>Frequenza</t>
  </si>
  <si>
    <t>Xi_100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</si>
</sst>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istogramma!$A$2:$A$9</c:f>
              <c:strCache/>
            </c:strRef>
          </c:cat>
          <c:val>
            <c:numRef>
              <c:f>istogramma!$B$2:$B$9</c:f>
              <c:numCache/>
            </c:numRef>
          </c:val>
        </c:ser>
        <c:axId val="60750792"/>
        <c:axId val="9886217"/>
      </c:barChart>
      <c:lineChart>
        <c:grouping val="standard"/>
        <c:varyColors val="0"/>
        <c:axId val="21867090"/>
        <c:axId val="62586083"/>
      </c:lineChart>
      <c:catAx>
        <c:axId val="6075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86217"/>
        <c:crosses val="autoZero"/>
        <c:auto val="1"/>
        <c:lblOffset val="100"/>
        <c:noMultiLvlLbl val="0"/>
      </c:catAx>
      <c:valAx>
        <c:axId val="9886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50792"/>
        <c:crossesAt val="1"/>
        <c:crossBetween val="between"/>
        <c:dispUnits/>
      </c:valAx>
      <c:catAx>
        <c:axId val="21867090"/>
        <c:scaling>
          <c:orientation val="minMax"/>
        </c:scaling>
        <c:axPos val="b"/>
        <c:delete val="1"/>
        <c:majorTickMark val="in"/>
        <c:minorTickMark val="none"/>
        <c:tickLblPos val="nextTo"/>
        <c:crossAx val="62586083"/>
        <c:crosses val="autoZero"/>
        <c:auto val="1"/>
        <c:lblOffset val="100"/>
        <c:noMultiLvlLbl val="0"/>
      </c:catAx>
      <c:valAx>
        <c:axId val="62586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8670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Istogramma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Frequenza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istogramma_100!$A$2:$A$9</c:f>
              <c:strCache/>
            </c:strRef>
          </c:cat>
          <c:val>
            <c:numRef>
              <c:f>istogramma_100!$B$2:$B$9</c:f>
              <c:numCache/>
            </c:numRef>
          </c:val>
        </c:ser>
        <c:axId val="26403836"/>
        <c:axId val="36307933"/>
      </c:barChart>
      <c:lineChart>
        <c:grouping val="standard"/>
        <c:varyColors val="0"/>
        <c:axId val="58335942"/>
        <c:axId val="55261431"/>
      </c:lineChart>
      <c:catAx>
        <c:axId val="2640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307933"/>
        <c:crosses val="autoZero"/>
        <c:auto val="1"/>
        <c:lblOffset val="100"/>
        <c:noMultiLvlLbl val="0"/>
      </c:catAx>
      <c:valAx>
        <c:axId val="36307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03836"/>
        <c:crossesAt val="1"/>
        <c:crossBetween val="between"/>
        <c:dispUnits/>
      </c:valAx>
      <c:catAx>
        <c:axId val="58335942"/>
        <c:scaling>
          <c:orientation val="minMax"/>
        </c:scaling>
        <c:axPos val="b"/>
        <c:delete val="1"/>
        <c:majorTickMark val="in"/>
        <c:minorTickMark val="none"/>
        <c:tickLblPos val="nextTo"/>
        <c:crossAx val="55261431"/>
        <c:crosses val="autoZero"/>
        <c:auto val="1"/>
        <c:lblOffset val="100"/>
        <c:noMultiLvlLbl val="0"/>
      </c:catAx>
      <c:valAx>
        <c:axId val="55261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3359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1828800" y="0"/>
        <a:ext cx="36576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0</xdr:rowOff>
    </xdr:from>
    <xdr:to>
      <xdr:col>9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095500" y="0"/>
        <a:ext cx="365760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L14" sqref="L14"/>
    </sheetView>
  </sheetViews>
  <sheetFormatPr defaultColWidth="9.140625" defaultRowHeight="12.75"/>
  <sheetData>
    <row r="1" spans="1:2" ht="12.75">
      <c r="A1" s="14" t="s">
        <v>15</v>
      </c>
      <c r="B1" s="14" t="s">
        <v>17</v>
      </c>
    </row>
    <row r="2" spans="1:2" ht="12.75">
      <c r="A2" s="15">
        <v>7.816412360407412</v>
      </c>
      <c r="B2" s="12">
        <v>1</v>
      </c>
    </row>
    <row r="3" spans="1:2" ht="12.75">
      <c r="A3" s="15">
        <v>8.469199150955925</v>
      </c>
      <c r="B3" s="12">
        <v>3</v>
      </c>
    </row>
    <row r="4" spans="1:2" ht="12.75">
      <c r="A4" s="15">
        <v>9.121985941504438</v>
      </c>
      <c r="B4" s="12">
        <v>3</v>
      </c>
    </row>
    <row r="5" spans="1:2" ht="12.75">
      <c r="A5" s="15">
        <v>9.77477273205295</v>
      </c>
      <c r="B5" s="12">
        <v>7</v>
      </c>
    </row>
    <row r="6" spans="1:2" ht="12.75">
      <c r="A6" s="15">
        <v>10.427559522601463</v>
      </c>
      <c r="B6" s="12">
        <v>2</v>
      </c>
    </row>
    <row r="7" spans="1:2" ht="12.75">
      <c r="A7" s="15">
        <v>11.080346313149976</v>
      </c>
      <c r="B7" s="12">
        <v>0</v>
      </c>
    </row>
    <row r="8" spans="1:2" ht="12.75">
      <c r="A8" s="15">
        <v>11.733133103698492</v>
      </c>
      <c r="B8" s="12">
        <v>4</v>
      </c>
    </row>
    <row r="9" spans="1:2" ht="13.5" thickBot="1">
      <c r="A9" s="13" t="s">
        <v>16</v>
      </c>
      <c r="B9" s="13">
        <v>0</v>
      </c>
    </row>
    <row r="12" ht="12.75">
      <c r="L12">
        <v>0.9285019372084165</v>
      </c>
    </row>
    <row r="13" ht="12.75">
      <c r="L13">
        <v>0.8020330713209565</v>
      </c>
    </row>
    <row r="14" ht="12.75">
      <c r="L14">
        <v>0.08061880908707919</v>
      </c>
    </row>
    <row r="15" ht="12.75">
      <c r="L15">
        <v>0.4684685768665684</v>
      </c>
    </row>
    <row r="16" ht="12.75">
      <c r="L16">
        <v>0.8173016509712676</v>
      </c>
    </row>
    <row r="17" ht="12.75">
      <c r="L17">
        <v>0.036063909181002884</v>
      </c>
    </row>
    <row r="18" ht="12.75">
      <c r="L18">
        <v>0.8093699020164948</v>
      </c>
    </row>
    <row r="19" ht="12.75">
      <c r="L19">
        <v>0.2547262419887142</v>
      </c>
    </row>
    <row r="20" ht="12.75">
      <c r="L20">
        <v>0.67524013062215</v>
      </c>
    </row>
    <row r="21" ht="12.75">
      <c r="L21">
        <v>0.6752964726425958</v>
      </c>
    </row>
    <row r="22" ht="12.75">
      <c r="L22">
        <v>0.3450135809730397</v>
      </c>
    </row>
    <row r="23" ht="12.75">
      <c r="L23">
        <v>0.45242778958998175</v>
      </c>
    </row>
    <row r="24" ht="12.75">
      <c r="L24">
        <v>0.83314441300785</v>
      </c>
    </row>
    <row r="25" ht="12.75">
      <c r="L25">
        <v>0.36014226848824493</v>
      </c>
    </row>
    <row r="26" ht="12.75">
      <c r="L26">
        <v>0.9086575591103387</v>
      </c>
    </row>
    <row r="27" ht="12.75">
      <c r="L27">
        <v>0.7542796254844588</v>
      </c>
    </row>
    <row r="28" ht="12.75">
      <c r="L28">
        <v>0.5040178458942524</v>
      </c>
    </row>
    <row r="29" ht="12.75">
      <c r="L29">
        <v>0.0989636932808926</v>
      </c>
    </row>
    <row r="30" ht="12.75">
      <c r="L30">
        <v>0.5338117978130212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C12" sqref="C12"/>
    </sheetView>
  </sheetViews>
  <sheetFormatPr defaultColWidth="9.140625" defaultRowHeight="12.75"/>
  <sheetData>
    <row r="1" spans="1:2" ht="12.75">
      <c r="A1" s="14" t="s">
        <v>15</v>
      </c>
      <c r="B1" s="14" t="s">
        <v>17</v>
      </c>
    </row>
    <row r="2" spans="1:3" ht="12.75">
      <c r="A2" s="15">
        <v>7.6046092342585325</v>
      </c>
      <c r="B2" s="12">
        <v>1</v>
      </c>
      <c r="C2">
        <f>+B2/100</f>
        <v>0.01</v>
      </c>
    </row>
    <row r="3" spans="1:3" ht="12.75">
      <c r="A3" s="15">
        <v>8.403072822839022</v>
      </c>
      <c r="B3" s="12">
        <v>3</v>
      </c>
      <c r="C3">
        <f aca="true" t="shared" si="0" ref="C3:C9">+B3/100</f>
        <v>0.03</v>
      </c>
    </row>
    <row r="4" spans="1:3" ht="12.75">
      <c r="A4" s="15">
        <v>9.20153641141951</v>
      </c>
      <c r="B4" s="12">
        <v>12</v>
      </c>
      <c r="C4">
        <f t="shared" si="0"/>
        <v>0.12</v>
      </c>
    </row>
    <row r="5" spans="1:3" ht="12.75">
      <c r="A5" s="15">
        <v>10</v>
      </c>
      <c r="B5" s="12">
        <v>26</v>
      </c>
      <c r="C5">
        <f t="shared" si="0"/>
        <v>0.26</v>
      </c>
    </row>
    <row r="6" spans="1:3" ht="12.75">
      <c r="A6" s="15">
        <v>10.79846358858049</v>
      </c>
      <c r="B6" s="12">
        <v>29</v>
      </c>
      <c r="C6">
        <f t="shared" si="0"/>
        <v>0.29</v>
      </c>
    </row>
    <row r="7" spans="1:3" ht="12.75">
      <c r="A7" s="15">
        <v>11.596927177160978</v>
      </c>
      <c r="B7" s="12">
        <v>21</v>
      </c>
      <c r="C7">
        <f t="shared" si="0"/>
        <v>0.21</v>
      </c>
    </row>
    <row r="8" spans="1:3" ht="12.75">
      <c r="A8" s="15">
        <v>12.395390765741467</v>
      </c>
      <c r="B8" s="12">
        <v>8</v>
      </c>
      <c r="C8">
        <f t="shared" si="0"/>
        <v>0.08</v>
      </c>
    </row>
    <row r="9" spans="1:3" ht="13.5" thickBot="1">
      <c r="A9" s="13" t="s">
        <v>16</v>
      </c>
      <c r="B9" s="13">
        <v>0</v>
      </c>
      <c r="C9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workbookViewId="0" topLeftCell="A1">
      <selection activeCell="C22" sqref="C22"/>
    </sheetView>
  </sheetViews>
  <sheetFormatPr defaultColWidth="9.140625" defaultRowHeight="12.75"/>
  <cols>
    <col min="5" max="5" width="12.00390625" style="0" bestFit="1" customWidth="1"/>
    <col min="6" max="6" width="17.57421875" style="0" customWidth="1"/>
    <col min="7" max="7" width="20.00390625" style="0" customWidth="1"/>
    <col min="9" max="9" width="21.7109375" style="0" customWidth="1"/>
    <col min="10" max="10" width="11.140625" style="0" customWidth="1"/>
  </cols>
  <sheetData>
    <row r="1" spans="1:10" ht="12.75">
      <c r="A1" s="6" t="s">
        <v>18</v>
      </c>
      <c r="B1" s="7" t="s">
        <v>14</v>
      </c>
      <c r="C1" s="7" t="s">
        <v>14</v>
      </c>
      <c r="D1" s="7" t="s">
        <v>4</v>
      </c>
      <c r="E1" s="7" t="s">
        <v>5</v>
      </c>
      <c r="F1" s="11" t="s">
        <v>13</v>
      </c>
      <c r="G1" s="8" t="s">
        <v>6</v>
      </c>
      <c r="H1" s="8"/>
      <c r="I1" s="8" t="s">
        <v>7</v>
      </c>
      <c r="J1" s="8"/>
    </row>
    <row r="2" spans="1:10" ht="12.75">
      <c r="A2">
        <v>10.28195472623338</v>
      </c>
      <c r="B2">
        <f>+MIN(A2:A101)</f>
        <v>7.6046092342585325</v>
      </c>
      <c r="C2">
        <f>+MIN(D1:D21)</f>
        <v>7.816412360407412</v>
      </c>
      <c r="D2">
        <v>9.699767840866116</v>
      </c>
      <c r="E2">
        <f>+(D2-G$2)^2</f>
        <v>0.020018464574608628</v>
      </c>
      <c r="F2" s="6">
        <v>0.05</v>
      </c>
      <c r="G2" s="4">
        <f>+SUM(D2:D21)/COUNTA(D2:D21)</f>
        <v>9.558281217559852</v>
      </c>
      <c r="H2" s="3" t="s">
        <v>0</v>
      </c>
      <c r="I2" s="2">
        <f>+AVERAGE(D2:D21)</f>
        <v>9.558281217559852</v>
      </c>
      <c r="J2" t="s">
        <v>0</v>
      </c>
    </row>
    <row r="3" spans="1:10" ht="12.75">
      <c r="A3">
        <v>8.719717950734776</v>
      </c>
      <c r="B3">
        <f>+(B$8-B$2)/6+B2</f>
        <v>8.403072822839022</v>
      </c>
      <c r="C3">
        <f>+(C$8-C$2)/6+C2</f>
        <v>8.469199150955925</v>
      </c>
      <c r="D3">
        <v>8.722316831845092</v>
      </c>
      <c r="E3">
        <f aca="true" t="shared" si="0" ref="E3:E21">+(D3-G$2)^2</f>
        <v>0.6988364541834565</v>
      </c>
      <c r="G3" s="5">
        <f>+COUNTA(D2:D21)</f>
        <v>20</v>
      </c>
      <c r="H3" s="3" t="s">
        <v>3</v>
      </c>
      <c r="I3" s="2">
        <f>+STDEV(D2:D21)</f>
        <v>1.13727106957972</v>
      </c>
      <c r="J3" t="s">
        <v>1</v>
      </c>
    </row>
    <row r="4" spans="1:10" ht="12.75">
      <c r="A4">
        <v>11.62343894771766</v>
      </c>
      <c r="B4">
        <f>+(B$8-B$2)/6+B3</f>
        <v>9.20153641141951</v>
      </c>
      <c r="C4">
        <f>+(C$8-C$2)/6+C3</f>
        <v>9.121985941504438</v>
      </c>
      <c r="D4">
        <v>10.24425730771327</v>
      </c>
      <c r="E4">
        <f t="shared" si="0"/>
        <v>0.4705631962621693</v>
      </c>
      <c r="G4" s="1">
        <f>+SUM(E2:E21)/(G3-1)</f>
        <v>1.2933854857029992</v>
      </c>
      <c r="H4" s="3" t="s">
        <v>2</v>
      </c>
      <c r="I4" s="2">
        <f>+I3^2</f>
        <v>1.293385485703</v>
      </c>
      <c r="J4" t="s">
        <v>2</v>
      </c>
    </row>
    <row r="5" spans="1:8" ht="12.75">
      <c r="A5">
        <v>8.498801687674131</v>
      </c>
      <c r="B5">
        <f>+(B$8-B$2)/6+B4</f>
        <v>10</v>
      </c>
      <c r="C5">
        <f>+(C$8-C$2)/6+C4</f>
        <v>9.77477273205295</v>
      </c>
      <c r="D5">
        <v>11.27647354020155</v>
      </c>
      <c r="E5">
        <f t="shared" si="0"/>
        <v>2.952184857584874</v>
      </c>
      <c r="G5" s="1">
        <f>+SQRT(G4)</f>
        <v>1.1372710695797195</v>
      </c>
      <c r="H5" s="3" t="s">
        <v>1</v>
      </c>
    </row>
    <row r="6" spans="1:8" ht="12.75">
      <c r="A6">
        <v>9.759209003968863</v>
      </c>
      <c r="B6">
        <f>+(B$8-B$2)/6+B5</f>
        <v>10.79846358858049</v>
      </c>
      <c r="C6">
        <f>+(C$8-C$2)/6+C5</f>
        <v>10.427559522601463</v>
      </c>
      <c r="D6">
        <v>11.19835021905601</v>
      </c>
      <c r="E6">
        <f t="shared" si="0"/>
        <v>2.689826329668606</v>
      </c>
      <c r="G6">
        <v>1</v>
      </c>
      <c r="H6" s="10" t="s">
        <v>12</v>
      </c>
    </row>
    <row r="7" spans="1:5" ht="12.75">
      <c r="A7">
        <v>10.731270120013505</v>
      </c>
      <c r="B7">
        <f>+(B$8-B$2)/6+B6</f>
        <v>11.596927177160978</v>
      </c>
      <c r="C7">
        <f>+(C$8-C$2)/6+C6</f>
        <v>11.080346313149976</v>
      </c>
      <c r="D7">
        <v>11.733133103698492</v>
      </c>
      <c r="E7">
        <f t="shared" si="0"/>
        <v>4.7299807266408</v>
      </c>
    </row>
    <row r="8" spans="1:5" ht="12.75">
      <c r="A8">
        <v>10.411528162658215</v>
      </c>
      <c r="B8">
        <f>+MAX(A$2:A$101)</f>
        <v>12.395390765741467</v>
      </c>
      <c r="C8">
        <f>+MAX(D1:D21)</f>
        <v>11.733133103698492</v>
      </c>
      <c r="D8">
        <v>7.816412360407412</v>
      </c>
      <c r="E8">
        <f t="shared" si="0"/>
        <v>3.034107115517547</v>
      </c>
    </row>
    <row r="9" spans="1:5" ht="12.75">
      <c r="A9">
        <v>9.17328523224569</v>
      </c>
      <c r="D9">
        <v>9.765818756713998</v>
      </c>
      <c r="E9">
        <f t="shared" si="0"/>
        <v>0.04307183015815853</v>
      </c>
    </row>
    <row r="10" spans="1:8" ht="12.75">
      <c r="A10">
        <v>11.43470515467925</v>
      </c>
      <c r="D10">
        <v>11.095022525987588</v>
      </c>
      <c r="E10">
        <f t="shared" si="0"/>
        <v>2.36157384902819</v>
      </c>
      <c r="F10" s="9" t="s">
        <v>10</v>
      </c>
      <c r="G10" s="1">
        <f>+G$2-NORMSINV(0.975)*SQRT(G6)/SQRT(G$3)</f>
        <v>9.120019947271562</v>
      </c>
      <c r="H10" s="3" t="s">
        <v>8</v>
      </c>
    </row>
    <row r="11" spans="1:8" ht="12.75">
      <c r="A11">
        <v>8.994223915360635</v>
      </c>
      <c r="D11">
        <v>8.913299350533634</v>
      </c>
      <c r="E11">
        <f t="shared" si="0"/>
        <v>0.4160016087926253</v>
      </c>
      <c r="F11" s="9"/>
      <c r="G11" s="1">
        <f>+G$2+NORMSINV(0.975)*1/SQRT(G$3)</f>
        <v>9.996542487848142</v>
      </c>
      <c r="H11" s="3" t="s">
        <v>9</v>
      </c>
    </row>
    <row r="12" spans="1:8" ht="12.75">
      <c r="A12">
        <v>9.785039790367591</v>
      </c>
      <c r="D12">
        <v>9.309795839508297</v>
      </c>
      <c r="E12">
        <f t="shared" si="0"/>
        <v>0.06174498310542422</v>
      </c>
      <c r="F12" s="9" t="s">
        <v>11</v>
      </c>
      <c r="G12" s="1">
        <f>+G$2-NORMSINV(0.975)*G5/SQRT(G$3)</f>
        <v>9.059859353943722</v>
      </c>
      <c r="H12" s="3" t="s">
        <v>8</v>
      </c>
    </row>
    <row r="13" spans="1:8" ht="12.75">
      <c r="A13">
        <v>11.09725533548044</v>
      </c>
      <c r="D13">
        <v>8.309567672549747</v>
      </c>
      <c r="E13">
        <f t="shared" si="0"/>
        <v>1.5592855174917035</v>
      </c>
      <c r="F13" s="9"/>
      <c r="G13" s="1">
        <f>+G$2+TINV(F$2,G$3-1)*G6/SQRT(G$3)</f>
        <v>10.026295622961591</v>
      </c>
      <c r="H13" s="3" t="s">
        <v>9</v>
      </c>
    </row>
    <row r="14" spans="1:5" ht="12.75">
      <c r="A14">
        <v>8.581592990376521</v>
      </c>
      <c r="D14">
        <v>8.153089109109715</v>
      </c>
      <c r="E14">
        <f t="shared" si="0"/>
        <v>1.9745648616505425</v>
      </c>
    </row>
    <row r="15" spans="1:5" ht="12.75">
      <c r="A15">
        <v>10.187792466022074</v>
      </c>
      <c r="D15">
        <v>9.022370502643753</v>
      </c>
      <c r="E15">
        <f t="shared" si="0"/>
        <v>0.28720029436188443</v>
      </c>
    </row>
    <row r="16" spans="1:5" ht="12.75">
      <c r="A16">
        <v>10.529594217368867</v>
      </c>
      <c r="D16">
        <v>9.22649294603616</v>
      </c>
      <c r="E16">
        <f t="shared" si="0"/>
        <v>0.11008345712067913</v>
      </c>
    </row>
    <row r="17" spans="1:7" ht="12.75">
      <c r="A17">
        <v>11.107932803279255</v>
      </c>
      <c r="D17">
        <v>7.8820687829284</v>
      </c>
      <c r="E17">
        <f t="shared" si="0"/>
        <v>2.8096881260131004</v>
      </c>
      <c r="G17" s="1"/>
    </row>
    <row r="18" spans="1:5" ht="12.75">
      <c r="A18">
        <v>8.322514329629485</v>
      </c>
      <c r="D18">
        <v>9.432075128424913</v>
      </c>
      <c r="E18">
        <f t="shared" si="0"/>
        <v>0.01592797693473623</v>
      </c>
    </row>
    <row r="19" spans="1:5" ht="12.75">
      <c r="A19">
        <v>8.33763013157295</v>
      </c>
      <c r="D19">
        <v>9.595952431263868</v>
      </c>
      <c r="E19">
        <f t="shared" si="0"/>
        <v>0.00141912034193363</v>
      </c>
    </row>
    <row r="20" spans="1:5" ht="12.75">
      <c r="A20">
        <v>9.231745277938899</v>
      </c>
      <c r="D20">
        <v>10.134853053168627</v>
      </c>
      <c r="E20">
        <f t="shared" si="0"/>
        <v>0.33243508161727175</v>
      </c>
    </row>
    <row r="21" spans="1:5" ht="12.75">
      <c r="A21">
        <v>9.311737610696582</v>
      </c>
      <c r="D21">
        <v>9.6345070485404</v>
      </c>
      <c r="E21">
        <f t="shared" si="0"/>
        <v>0.00581037730867499</v>
      </c>
    </row>
    <row r="22" ht="12.75">
      <c r="A22">
        <v>10.897375684871804</v>
      </c>
    </row>
    <row r="23" ht="12.75">
      <c r="A23">
        <v>11.07476580524235</v>
      </c>
    </row>
    <row r="24" ht="12.75">
      <c r="A24">
        <v>11.459552549931686</v>
      </c>
    </row>
    <row r="25" ht="12.75">
      <c r="A25">
        <v>9.332719653466484</v>
      </c>
    </row>
    <row r="26" spans="1:5" ht="12.75">
      <c r="A26">
        <v>10.816529563962831</v>
      </c>
      <c r="E26">
        <f>+MAX(D2:D24)</f>
        <v>11.733133103698492</v>
      </c>
    </row>
    <row r="27" ht="12.75">
      <c r="A27">
        <v>10.848663148644846</v>
      </c>
    </row>
    <row r="28" ht="12.75">
      <c r="A28">
        <v>11.090020305127837</v>
      </c>
    </row>
    <row r="29" ht="12.75">
      <c r="A29">
        <v>12.046454028459266</v>
      </c>
    </row>
    <row r="30" ht="12.75">
      <c r="A30">
        <v>10.133078401631792</v>
      </c>
    </row>
    <row r="31" ht="12.75">
      <c r="A31">
        <v>8.696453076263424</v>
      </c>
    </row>
    <row r="32" ht="12.75">
      <c r="A32">
        <v>8.403127392521128</v>
      </c>
    </row>
    <row r="33" ht="12.75">
      <c r="A33">
        <v>10.761388037062716</v>
      </c>
    </row>
    <row r="34" ht="12.75">
      <c r="A34">
        <v>9.235130871966248</v>
      </c>
    </row>
    <row r="35" ht="12.75">
      <c r="A35">
        <v>9.582134933007183</v>
      </c>
    </row>
    <row r="36" ht="12.75">
      <c r="A36">
        <v>9.435037807415938</v>
      </c>
    </row>
    <row r="37" ht="12.75">
      <c r="A37">
        <v>8.716411937493831</v>
      </c>
    </row>
    <row r="38" ht="12.75">
      <c r="A38">
        <v>10.13199723980506</v>
      </c>
    </row>
    <row r="39" ht="12.75">
      <c r="A39">
        <v>9.780104644742096</v>
      </c>
    </row>
    <row r="40" ht="12.75">
      <c r="A40">
        <v>11.959533619810827</v>
      </c>
    </row>
    <row r="41" ht="12.75">
      <c r="A41">
        <v>11.726984919514507</v>
      </c>
    </row>
    <row r="42" ht="12.75">
      <c r="A42">
        <v>9.176402525336016</v>
      </c>
    </row>
    <row r="43" ht="12.75">
      <c r="A43">
        <v>10.730869942344725</v>
      </c>
    </row>
    <row r="44" ht="12.75">
      <c r="A44">
        <v>12.395390765741467</v>
      </c>
    </row>
    <row r="45" ht="12.75">
      <c r="A45">
        <v>10.288489445665618</v>
      </c>
    </row>
    <row r="46" ht="12.75">
      <c r="A46">
        <v>9.414004605569062</v>
      </c>
    </row>
    <row r="47" ht="12.75">
      <c r="A47">
        <v>11.63585355039686</v>
      </c>
    </row>
    <row r="48" ht="12.75">
      <c r="A48">
        <v>10.417196588387014</v>
      </c>
    </row>
    <row r="49" ht="12.75">
      <c r="A49">
        <v>10.490820184495533</v>
      </c>
    </row>
    <row r="50" ht="12.75">
      <c r="A50">
        <v>10.291599917545682</v>
      </c>
    </row>
    <row r="51" ht="12.75">
      <c r="A51">
        <v>10.911425104277441</v>
      </c>
    </row>
    <row r="52" ht="12.75">
      <c r="A52">
        <v>10.676964191370644</v>
      </c>
    </row>
    <row r="53" ht="12.75">
      <c r="A53">
        <v>9.573018385490286</v>
      </c>
    </row>
    <row r="54" ht="12.75">
      <c r="A54">
        <v>11.310736479354091</v>
      </c>
    </row>
    <row r="55" ht="12.75">
      <c r="A55">
        <v>9.605149696435547</v>
      </c>
    </row>
    <row r="56" ht="12.75">
      <c r="A56">
        <v>10.550215872863191</v>
      </c>
    </row>
    <row r="57" ht="12.75">
      <c r="A57">
        <v>10.329250724462327</v>
      </c>
    </row>
    <row r="58" ht="12.75">
      <c r="A58">
        <v>8.933376446075272</v>
      </c>
    </row>
    <row r="59" ht="12.75">
      <c r="A59">
        <v>9.717248329034192</v>
      </c>
    </row>
    <row r="60" ht="12.75">
      <c r="A60">
        <v>11.70530256582424</v>
      </c>
    </row>
    <row r="61" ht="12.75">
      <c r="A61">
        <v>10.992793047771556</v>
      </c>
    </row>
    <row r="62" ht="12.75">
      <c r="A62">
        <v>9.848917013878236</v>
      </c>
    </row>
    <row r="63" ht="12.75">
      <c r="A63">
        <v>9.648700850229943</v>
      </c>
    </row>
    <row r="64" ht="12.75">
      <c r="A64">
        <v>9.97188297129469</v>
      </c>
    </row>
    <row r="65" ht="12.75">
      <c r="A65">
        <v>10.611898940405808</v>
      </c>
    </row>
    <row r="66" ht="12.75">
      <c r="A66">
        <v>10.651498339721002</v>
      </c>
    </row>
    <row r="67" ht="12.75">
      <c r="A67">
        <v>9.218211996776517</v>
      </c>
    </row>
    <row r="68" ht="12.75">
      <c r="A68">
        <v>10.235124844039092</v>
      </c>
    </row>
    <row r="69" ht="12.75">
      <c r="A69">
        <v>10.123899326354149</v>
      </c>
    </row>
    <row r="70" ht="12.75">
      <c r="A70">
        <v>9.95848838807433</v>
      </c>
    </row>
    <row r="71" ht="12.75">
      <c r="A71">
        <v>10.275911133940099</v>
      </c>
    </row>
    <row r="72" ht="12.75">
      <c r="A72">
        <v>11.536591298645362</v>
      </c>
    </row>
    <row r="73" ht="12.75">
      <c r="A73">
        <v>11.138259904109873</v>
      </c>
    </row>
    <row r="74" ht="12.75">
      <c r="A74">
        <v>10.50310973165324</v>
      </c>
    </row>
    <row r="75" ht="12.75">
      <c r="A75">
        <v>10.494273990625516</v>
      </c>
    </row>
    <row r="76" ht="12.75">
      <c r="A76">
        <v>10.989666659734212</v>
      </c>
    </row>
    <row r="77" ht="12.75">
      <c r="A77">
        <v>11.530147528683301</v>
      </c>
    </row>
    <row r="78" ht="12.75">
      <c r="A78">
        <v>10.265198423221591</v>
      </c>
    </row>
    <row r="79" ht="12.75">
      <c r="A79">
        <v>9.778772235003999</v>
      </c>
    </row>
    <row r="80" ht="12.75">
      <c r="A80">
        <v>11.832368070608936</v>
      </c>
    </row>
    <row r="81" ht="12.75">
      <c r="A81">
        <v>10.363368144462584</v>
      </c>
    </row>
    <row r="82" ht="12.75">
      <c r="A82">
        <v>9.44746832625242</v>
      </c>
    </row>
    <row r="83" ht="12.75">
      <c r="A83">
        <v>10.709258074493846</v>
      </c>
    </row>
    <row r="84" ht="12.75">
      <c r="A84">
        <v>9.429646777571179</v>
      </c>
    </row>
    <row r="85" ht="12.75">
      <c r="A85">
        <v>11.07845380625804</v>
      </c>
    </row>
    <row r="86" ht="12.75">
      <c r="A86">
        <v>9.60283275868278</v>
      </c>
    </row>
    <row r="87" ht="12.75">
      <c r="A87">
        <v>10.867455582920229</v>
      </c>
    </row>
    <row r="88" ht="12.75">
      <c r="A88">
        <v>9.987797991707339</v>
      </c>
    </row>
    <row r="89" ht="12.75">
      <c r="A89">
        <v>9.224428393063135</v>
      </c>
    </row>
    <row r="90" ht="12.75">
      <c r="A90">
        <v>9.037188445072388</v>
      </c>
    </row>
    <row r="91" ht="12.75">
      <c r="A91">
        <v>7.6046092342585325</v>
      </c>
    </row>
    <row r="92" ht="12.75">
      <c r="A92">
        <v>10.775881972003845</v>
      </c>
    </row>
    <row r="93" ht="12.75">
      <c r="A93">
        <v>7.830309439450502</v>
      </c>
    </row>
    <row r="94" ht="12.75">
      <c r="A94">
        <v>11.041557879943866</v>
      </c>
    </row>
    <row r="95" ht="12.75">
      <c r="A95">
        <v>10.370240513802855</v>
      </c>
    </row>
    <row r="96" ht="12.75">
      <c r="A96">
        <v>8.789803612453397</v>
      </c>
    </row>
    <row r="97" ht="12.75">
      <c r="A97">
        <v>9.750773440609919</v>
      </c>
    </row>
    <row r="98" ht="12.75">
      <c r="A98">
        <v>9.271326487360056</v>
      </c>
    </row>
    <row r="99" ht="12.75">
      <c r="A99">
        <v>10.860676436786889</v>
      </c>
    </row>
    <row r="100" ht="12.75">
      <c r="A100">
        <v>11.37538791022962</v>
      </c>
    </row>
    <row r="101" ht="12.75">
      <c r="A101">
        <v>10.06073832992115</v>
      </c>
    </row>
  </sheetData>
  <mergeCells count="4">
    <mergeCell ref="G1:H1"/>
    <mergeCell ref="I1:J1"/>
    <mergeCell ref="F10:F11"/>
    <mergeCell ref="F12:F13"/>
  </mergeCells>
  <printOptions/>
  <pageMargins left="0.75" right="0.75" top="1" bottom="1" header="0.5" footer="0.5"/>
  <pageSetup orientation="portrait" paperSize="9" r:id="rId4"/>
  <legacyDrawing r:id="rId3"/>
  <oleObjects>
    <oleObject progId="Equation.3" shapeId="26851314" r:id="rId1"/>
    <oleObject progId="Equation.3" shapeId="26885088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</dc:creator>
  <cp:keywords/>
  <dc:description/>
  <cp:lastModifiedBy>io</cp:lastModifiedBy>
  <dcterms:created xsi:type="dcterms:W3CDTF">2007-01-30T08:26:02Z</dcterms:created>
  <dcterms:modified xsi:type="dcterms:W3CDTF">2007-01-30T09:50:55Z</dcterms:modified>
  <cp:category/>
  <cp:version/>
  <cp:contentType/>
  <cp:contentStatus/>
</cp:coreProperties>
</file>